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8915" windowHeight="11340"/>
  </bookViews>
  <sheets>
    <sheet name="Arkusz1" sheetId="1" r:id="rId1"/>
    <sheet name="Arkusz2" sheetId="2" r:id="rId2"/>
  </sheets>
  <calcPr calcId="124519"/>
</workbook>
</file>

<file path=xl/calcChain.xml><?xml version="1.0" encoding="utf-8"?>
<calcChain xmlns="http://schemas.openxmlformats.org/spreadsheetml/2006/main">
  <c r="H28" i="1"/>
  <c r="H27"/>
  <c r="H26"/>
  <c r="H25"/>
  <c r="H24"/>
  <c r="G28"/>
  <c r="G27"/>
  <c r="G26"/>
  <c r="G25"/>
  <c r="G24"/>
  <c r="E28"/>
  <c r="E27"/>
  <c r="E26"/>
  <c r="E25"/>
  <c r="E24"/>
  <c r="C25"/>
  <c r="C26"/>
  <c r="C27"/>
  <c r="C28"/>
  <c r="C24"/>
  <c r="J25"/>
  <c r="J26"/>
  <c r="J27"/>
  <c r="J28"/>
  <c r="J24"/>
  <c r="B25"/>
  <c r="B26"/>
  <c r="B27"/>
  <c r="B28"/>
  <c r="B20"/>
  <c r="C20"/>
  <c r="D20"/>
  <c r="E20"/>
  <c r="F20"/>
  <c r="G20"/>
  <c r="H20"/>
  <c r="I20"/>
  <c r="C21"/>
  <c r="C22" s="1"/>
  <c r="D21"/>
  <c r="E21"/>
  <c r="E22" s="1"/>
  <c r="F21"/>
  <c r="G21"/>
  <c r="G22" s="1"/>
  <c r="H21"/>
  <c r="H22" s="1"/>
  <c r="I21"/>
  <c r="B21"/>
  <c r="B22" l="1"/>
  <c r="I22"/>
  <c r="I25" s="1"/>
  <c r="F22"/>
  <c r="F25" s="1"/>
  <c r="D22"/>
  <c r="D25" s="1"/>
  <c r="D26" l="1"/>
  <c r="F26"/>
  <c r="I26"/>
  <c r="D27"/>
  <c r="F27"/>
  <c r="I27"/>
  <c r="D28"/>
  <c r="F28"/>
  <c r="I28"/>
  <c r="D24"/>
  <c r="F24"/>
  <c r="I24"/>
  <c r="B24"/>
</calcChain>
</file>

<file path=xl/sharedStrings.xml><?xml version="1.0" encoding="utf-8"?>
<sst xmlns="http://schemas.openxmlformats.org/spreadsheetml/2006/main" count="44" uniqueCount="31">
  <si>
    <t>Cena</t>
  </si>
  <si>
    <t>Pojemność</t>
  </si>
  <si>
    <t>Cena za 1GB</t>
  </si>
  <si>
    <t>Ilość typów złącz</t>
  </si>
  <si>
    <t>Waga</t>
  </si>
  <si>
    <t>zł</t>
  </si>
  <si>
    <t>GB</t>
  </si>
  <si>
    <t>szt</t>
  </si>
  <si>
    <t>g</t>
  </si>
  <si>
    <t>MB/s</t>
  </si>
  <si>
    <t>Wagi</t>
  </si>
  <si>
    <t>D</t>
  </si>
  <si>
    <t>S</t>
  </si>
  <si>
    <t>Cechy kryterium</t>
  </si>
  <si>
    <t>Mobile HDD 3,5”</t>
  </si>
  <si>
    <t>Western Digital My Book</t>
  </si>
  <si>
    <t>Seagate External ST3500601XS</t>
  </si>
  <si>
    <t>Maxtor One Touch III Turbo</t>
  </si>
  <si>
    <t>Philips SPD5110CC</t>
  </si>
  <si>
    <t>Toshiba PX1266E-1G25</t>
  </si>
  <si>
    <t>min</t>
  </si>
  <si>
    <t>max</t>
  </si>
  <si>
    <t>całkowita długość drogi</t>
  </si>
  <si>
    <t>Średni transfer zapis</t>
  </si>
  <si>
    <t>Średni transfer odczyt</t>
  </si>
  <si>
    <t>Średni czas dostępu</t>
  </si>
  <si>
    <t>Wielokryterialna analiza porównawcza w procesie decyzyjnym</t>
  </si>
  <si>
    <t>metodą Bellingera</t>
  </si>
  <si>
    <t>GRUPA ZZ05K1</t>
  </si>
  <si>
    <t>Wojtek Kozłowski</t>
  </si>
  <si>
    <t>ms</t>
  </si>
</sst>
</file>

<file path=xl/styles.xml><?xml version="1.0" encoding="utf-8"?>
<styleSheet xmlns="http://schemas.openxmlformats.org/spreadsheetml/2006/main">
  <numFmts count="1">
    <numFmt numFmtId="172" formatCode="_-* #,##0.0\ _z_ł_-;\-* #,##0.0\ _z_ł_-;_-* &quot;-&quot;?\ _z_ł_-;_-@_-"/>
  </numFmts>
  <fonts count="5"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AD8CE"/>
        <bgColor indexed="64"/>
      </patternFill>
    </fill>
    <fill>
      <patternFill patternType="solid">
        <fgColor rgb="FFADD1C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1" fillId="0" borderId="16" xfId="0" applyFont="1" applyBorder="1" applyAlignment="1">
      <alignment vertical="top" wrapText="1"/>
    </xf>
    <xf numFmtId="0" fontId="1" fillId="2" borderId="18" xfId="0" applyFont="1" applyFill="1" applyBorder="1" applyAlignment="1">
      <alignment horizontal="center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0" fillId="0" borderId="0" xfId="0" applyNumberFormat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172" fontId="1" fillId="0" borderId="0" xfId="0" applyNumberFormat="1" applyFont="1" applyBorder="1" applyAlignment="1">
      <alignment horizontal="center" vertical="top" wrapText="1"/>
    </xf>
    <xf numFmtId="172" fontId="1" fillId="0" borderId="17" xfId="0" applyNumberFormat="1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6" xfId="0" applyFont="1" applyBorder="1" applyAlignment="1">
      <alignment wrapText="1"/>
    </xf>
    <xf numFmtId="2" fontId="1" fillId="0" borderId="1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0" xfId="0" applyFont="1"/>
    <xf numFmtId="172" fontId="2" fillId="0" borderId="17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C8E0D8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A3" sqref="A3:J3"/>
    </sheetView>
  </sheetViews>
  <sheetFormatPr defaultRowHeight="12.75"/>
  <cols>
    <col min="1" max="1" width="26.7109375" customWidth="1"/>
    <col min="2" max="3" width="10.42578125" bestFit="1" customWidth="1"/>
    <col min="4" max="4" width="10" bestFit="1" customWidth="1"/>
    <col min="5" max="5" width="9.42578125" bestFit="1" customWidth="1"/>
    <col min="6" max="6" width="10.42578125" bestFit="1" customWidth="1"/>
    <col min="7" max="7" width="10" bestFit="1" customWidth="1"/>
    <col min="8" max="9" width="9.42578125" bestFit="1" customWidth="1"/>
    <col min="12" max="12" width="9.85546875" bestFit="1" customWidth="1"/>
    <col min="13" max="13" width="9.7109375" bestFit="1" customWidth="1"/>
  </cols>
  <sheetData>
    <row r="1" spans="1:12">
      <c r="A1" s="45" t="s">
        <v>29</v>
      </c>
    </row>
    <row r="2" spans="1:12">
      <c r="A2" s="3" t="s">
        <v>28</v>
      </c>
    </row>
    <row r="3" spans="1:12" ht="15.75" customHeight="1">
      <c r="A3" s="47" t="s">
        <v>26</v>
      </c>
      <c r="B3" s="47"/>
      <c r="C3" s="47"/>
      <c r="D3" s="47"/>
      <c r="E3" s="47"/>
      <c r="F3" s="47"/>
      <c r="G3" s="47"/>
      <c r="H3" s="47"/>
      <c r="I3" s="47"/>
      <c r="J3" s="47"/>
    </row>
    <row r="4" spans="1:12" ht="15.75" customHeight="1">
      <c r="A4" s="44" t="s">
        <v>27</v>
      </c>
      <c r="B4" s="44"/>
      <c r="C4" s="44"/>
      <c r="D4" s="44"/>
      <c r="E4" s="44"/>
      <c r="F4" s="44"/>
      <c r="G4" s="44"/>
      <c r="H4" s="44"/>
      <c r="I4" s="44"/>
      <c r="J4" s="44"/>
    </row>
    <row r="5" spans="1:12" ht="13.5" thickBot="1"/>
    <row r="6" spans="1:12" ht="13.5" thickBot="1">
      <c r="A6" s="19"/>
      <c r="B6" s="20" t="s">
        <v>11</v>
      </c>
      <c r="C6" s="20" t="s">
        <v>12</v>
      </c>
      <c r="D6" s="20" t="s">
        <v>11</v>
      </c>
      <c r="E6" s="20" t="s">
        <v>12</v>
      </c>
      <c r="F6" s="20" t="s">
        <v>11</v>
      </c>
      <c r="G6" s="20" t="s">
        <v>12</v>
      </c>
      <c r="H6" s="20" t="s">
        <v>12</v>
      </c>
      <c r="I6" s="20" t="s">
        <v>11</v>
      </c>
      <c r="J6" s="4"/>
      <c r="K6" s="4"/>
    </row>
    <row r="7" spans="1:12" ht="13.5" thickBot="1">
      <c r="A7" s="19"/>
      <c r="B7" s="28" t="s">
        <v>13</v>
      </c>
      <c r="C7" s="29"/>
      <c r="D7" s="29"/>
      <c r="E7" s="29"/>
      <c r="F7" s="29"/>
      <c r="G7" s="29"/>
      <c r="H7" s="29"/>
      <c r="I7" s="30"/>
      <c r="J7" s="32"/>
      <c r="K7" s="4"/>
    </row>
    <row r="8" spans="1:12" ht="25.5" customHeight="1">
      <c r="A8" s="33"/>
      <c r="B8" s="8" t="s">
        <v>0</v>
      </c>
      <c r="C8" s="10" t="s">
        <v>1</v>
      </c>
      <c r="D8" s="12" t="s">
        <v>2</v>
      </c>
      <c r="E8" s="14" t="s">
        <v>3</v>
      </c>
      <c r="F8" s="8" t="s">
        <v>4</v>
      </c>
      <c r="G8" s="10" t="s">
        <v>23</v>
      </c>
      <c r="H8" s="12" t="s">
        <v>24</v>
      </c>
      <c r="I8" s="14" t="s">
        <v>25</v>
      </c>
      <c r="J8" s="32"/>
      <c r="K8" s="31"/>
    </row>
    <row r="9" spans="1:12">
      <c r="A9" s="33"/>
      <c r="B9" s="9"/>
      <c r="C9" s="11"/>
      <c r="D9" s="13"/>
      <c r="E9" s="15"/>
      <c r="F9" s="9"/>
      <c r="G9" s="11"/>
      <c r="H9" s="13"/>
      <c r="I9" s="15"/>
      <c r="J9" s="32"/>
      <c r="K9" s="31"/>
    </row>
    <row r="10" spans="1:12">
      <c r="A10" s="33"/>
      <c r="B10" s="9"/>
      <c r="C10" s="11"/>
      <c r="D10" s="13"/>
      <c r="E10" s="15"/>
      <c r="F10" s="9"/>
      <c r="G10" s="11"/>
      <c r="H10" s="13"/>
      <c r="I10" s="15"/>
      <c r="J10" s="32"/>
      <c r="K10" s="31"/>
    </row>
    <row r="11" spans="1:12" ht="13.5" thickBot="1">
      <c r="A11" s="19"/>
      <c r="B11" s="2" t="s">
        <v>5</v>
      </c>
      <c r="C11" s="2" t="s">
        <v>6</v>
      </c>
      <c r="D11" s="2" t="s">
        <v>5</v>
      </c>
      <c r="E11" s="2" t="s">
        <v>7</v>
      </c>
      <c r="F11" s="2" t="s">
        <v>8</v>
      </c>
      <c r="G11" s="2" t="s">
        <v>9</v>
      </c>
      <c r="H11" s="2" t="s">
        <v>9</v>
      </c>
      <c r="I11" s="2" t="s">
        <v>30</v>
      </c>
      <c r="J11" s="32"/>
      <c r="K11" s="4"/>
    </row>
    <row r="12" spans="1:12" ht="13.5" thickBot="1">
      <c r="A12" s="22"/>
      <c r="B12" s="16" t="s">
        <v>10</v>
      </c>
      <c r="C12" s="17"/>
      <c r="D12" s="17"/>
      <c r="E12" s="17"/>
      <c r="F12" s="17"/>
      <c r="G12" s="17"/>
      <c r="H12" s="17"/>
      <c r="I12" s="18"/>
      <c r="J12" s="32"/>
      <c r="K12" s="4"/>
    </row>
    <row r="13" spans="1:12" ht="13.5" thickBot="1">
      <c r="A13" s="23" t="s">
        <v>14</v>
      </c>
      <c r="B13" s="6">
        <v>0.12</v>
      </c>
      <c r="C13" s="6">
        <v>0.255</v>
      </c>
      <c r="D13" s="6">
        <v>0.17499999999999999</v>
      </c>
      <c r="E13" s="6">
        <v>0.05</v>
      </c>
      <c r="F13" s="6">
        <v>0.1</v>
      </c>
      <c r="G13" s="7">
        <v>0.125</v>
      </c>
      <c r="H13" s="5">
        <v>0.125</v>
      </c>
      <c r="I13" s="6">
        <v>0.05</v>
      </c>
      <c r="J13" s="32"/>
      <c r="K13" s="4"/>
    </row>
    <row r="14" spans="1:12" ht="13.5" thickBot="1">
      <c r="A14" s="24" t="s">
        <v>15</v>
      </c>
      <c r="B14" s="2">
        <v>635</v>
      </c>
      <c r="C14" s="2">
        <v>500</v>
      </c>
      <c r="D14" s="2">
        <v>1.31</v>
      </c>
      <c r="E14" s="2">
        <v>3</v>
      </c>
      <c r="F14" s="2">
        <v>1195</v>
      </c>
      <c r="G14" s="25">
        <v>46</v>
      </c>
      <c r="H14" s="1">
        <v>39</v>
      </c>
      <c r="I14" s="2">
        <v>13.4</v>
      </c>
      <c r="J14" s="32"/>
      <c r="K14" s="4"/>
    </row>
    <row r="15" spans="1:12" ht="13.5" thickBot="1">
      <c r="A15" s="24" t="s">
        <v>16</v>
      </c>
      <c r="B15" s="2">
        <v>820</v>
      </c>
      <c r="C15" s="2">
        <v>500</v>
      </c>
      <c r="D15" s="2">
        <v>1.64</v>
      </c>
      <c r="E15" s="2">
        <v>1</v>
      </c>
      <c r="F15" s="2">
        <v>1340</v>
      </c>
      <c r="G15" s="25">
        <v>45</v>
      </c>
      <c r="H15" s="1">
        <v>39</v>
      </c>
      <c r="I15" s="2">
        <v>21</v>
      </c>
      <c r="J15" s="32"/>
      <c r="K15" s="4"/>
      <c r="L15" s="35"/>
    </row>
    <row r="16" spans="1:12">
      <c r="A16" s="40" t="s">
        <v>17</v>
      </c>
      <c r="B16" s="41">
        <v>1589</v>
      </c>
      <c r="C16" s="41">
        <v>1500</v>
      </c>
      <c r="D16" s="41">
        <v>1.06</v>
      </c>
      <c r="E16" s="41">
        <v>3</v>
      </c>
      <c r="F16" s="40">
        <v>2590</v>
      </c>
      <c r="G16" s="41">
        <v>49</v>
      </c>
      <c r="H16" s="41">
        <v>21</v>
      </c>
      <c r="I16" s="41">
        <v>13.8</v>
      </c>
      <c r="J16" s="32"/>
      <c r="K16" s="21"/>
      <c r="L16" s="35"/>
    </row>
    <row r="17" spans="1:12" ht="13.5" thickBot="1">
      <c r="A17" s="24" t="s">
        <v>18</v>
      </c>
      <c r="B17" s="2">
        <v>650</v>
      </c>
      <c r="C17" s="2">
        <v>250</v>
      </c>
      <c r="D17" s="2">
        <v>2.6</v>
      </c>
      <c r="E17" s="2">
        <v>1</v>
      </c>
      <c r="F17" s="22">
        <v>1351</v>
      </c>
      <c r="G17" s="25">
        <v>33.9</v>
      </c>
      <c r="H17" s="1">
        <v>26.9</v>
      </c>
      <c r="I17" s="2">
        <v>17.8</v>
      </c>
      <c r="J17" s="32"/>
      <c r="K17" s="21"/>
      <c r="L17" s="35"/>
    </row>
    <row r="18" spans="1:12" ht="13.5" thickBot="1">
      <c r="A18" s="24" t="s">
        <v>19</v>
      </c>
      <c r="B18" s="2">
        <v>321</v>
      </c>
      <c r="C18" s="2">
        <v>250</v>
      </c>
      <c r="D18" s="2">
        <v>1.28</v>
      </c>
      <c r="E18" s="2">
        <v>1</v>
      </c>
      <c r="F18" s="2">
        <v>1158</v>
      </c>
      <c r="G18" s="25">
        <v>34.799999999999997</v>
      </c>
      <c r="H18" s="1">
        <v>27.5</v>
      </c>
      <c r="I18" s="2">
        <v>13.6</v>
      </c>
      <c r="J18" s="32"/>
      <c r="K18" s="21"/>
      <c r="L18" s="35"/>
    </row>
    <row r="19" spans="1:12">
      <c r="A19" s="37"/>
      <c r="B19" s="36"/>
      <c r="C19" s="36"/>
      <c r="D19" s="36"/>
      <c r="E19" s="36"/>
      <c r="F19" s="36"/>
      <c r="G19" s="36"/>
      <c r="H19" s="36"/>
      <c r="I19" s="36"/>
      <c r="J19" s="36"/>
      <c r="K19" s="21"/>
      <c r="L19" s="35"/>
    </row>
    <row r="20" spans="1:12">
      <c r="A20" t="s">
        <v>20</v>
      </c>
      <c r="B20" s="38">
        <f>MIN(B14:B18)</f>
        <v>321</v>
      </c>
      <c r="C20" s="38">
        <f t="shared" ref="C20:I20" si="0">MIN(C14:C18)</f>
        <v>250</v>
      </c>
      <c r="D20" s="38">
        <f t="shared" si="0"/>
        <v>1.06</v>
      </c>
      <c r="E20" s="38">
        <f t="shared" si="0"/>
        <v>1</v>
      </c>
      <c r="F20" s="38">
        <f t="shared" si="0"/>
        <v>1158</v>
      </c>
      <c r="G20" s="38">
        <f t="shared" si="0"/>
        <v>33.9</v>
      </c>
      <c r="H20" s="38">
        <f t="shared" si="0"/>
        <v>21</v>
      </c>
      <c r="I20" s="38">
        <f t="shared" si="0"/>
        <v>13.4</v>
      </c>
      <c r="J20" s="36"/>
      <c r="K20" s="21"/>
      <c r="L20" s="35"/>
    </row>
    <row r="21" spans="1:12">
      <c r="A21" t="s">
        <v>21</v>
      </c>
      <c r="B21" s="38">
        <f>MAX(B14:B18)</f>
        <v>1589</v>
      </c>
      <c r="C21" s="38">
        <f t="shared" ref="C21:I21" si="1">MAX(C14:C18)</f>
        <v>1500</v>
      </c>
      <c r="D21" s="38">
        <f t="shared" si="1"/>
        <v>2.6</v>
      </c>
      <c r="E21" s="38">
        <f t="shared" si="1"/>
        <v>3</v>
      </c>
      <c r="F21" s="38">
        <f t="shared" si="1"/>
        <v>2590</v>
      </c>
      <c r="G21" s="38">
        <f t="shared" si="1"/>
        <v>49</v>
      </c>
      <c r="H21" s="38">
        <f t="shared" si="1"/>
        <v>39</v>
      </c>
      <c r="I21" s="38">
        <f t="shared" si="1"/>
        <v>21</v>
      </c>
      <c r="J21" s="36"/>
      <c r="K21" s="21"/>
      <c r="L21" s="35"/>
    </row>
    <row r="22" spans="1:12">
      <c r="A22" s="37" t="s">
        <v>22</v>
      </c>
      <c r="B22" s="38">
        <f>+B21-B20</f>
        <v>1268</v>
      </c>
      <c r="C22" s="38">
        <f t="shared" ref="C22:I22" si="2">+C21-C20</f>
        <v>1250</v>
      </c>
      <c r="D22" s="38">
        <f t="shared" si="2"/>
        <v>1.54</v>
      </c>
      <c r="E22" s="38">
        <f t="shared" si="2"/>
        <v>2</v>
      </c>
      <c r="F22" s="38">
        <f t="shared" si="2"/>
        <v>1432</v>
      </c>
      <c r="G22" s="38">
        <f t="shared" si="2"/>
        <v>15.100000000000001</v>
      </c>
      <c r="H22" s="38">
        <f t="shared" si="2"/>
        <v>18</v>
      </c>
      <c r="I22" s="38">
        <f t="shared" si="2"/>
        <v>7.6</v>
      </c>
      <c r="J22" s="36"/>
      <c r="K22" s="21"/>
      <c r="L22" s="35"/>
    </row>
    <row r="23" spans="1:12" ht="13.5" thickBo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26"/>
    </row>
    <row r="24" spans="1:12" ht="13.5" thickBot="1">
      <c r="A24" s="27" t="s">
        <v>15</v>
      </c>
      <c r="B24" s="43">
        <f>+(B$21-B14)/B$22*100</f>
        <v>75.236593059936908</v>
      </c>
      <c r="C24" s="43">
        <f>+(C14-C$20)/C$22*100</f>
        <v>20</v>
      </c>
      <c r="D24" s="43">
        <f t="shared" ref="C24:I24" si="3">+(D$21-D14)/D$22*100</f>
        <v>83.766233766233768</v>
      </c>
      <c r="E24" s="43">
        <f>+(E14-E$20)/E$22*100</f>
        <v>100</v>
      </c>
      <c r="F24" s="43">
        <f t="shared" si="3"/>
        <v>97.416201117318437</v>
      </c>
      <c r="G24" s="43">
        <f>+(G14-G$20)/G$22*100</f>
        <v>80.132450331125824</v>
      </c>
      <c r="H24" s="43">
        <f>+(H14-H$20)/H$22*100</f>
        <v>100</v>
      </c>
      <c r="I24" s="43">
        <f t="shared" si="3"/>
        <v>100</v>
      </c>
      <c r="J24" s="46">
        <f>+$B$13*B24+$C$13*C24+$D$13*$E$13*E24+$F$13*F24+$G$13*G24+$H$13*H24+$I$13*I24</f>
        <v>52.261567570315002</v>
      </c>
      <c r="K24" s="26"/>
    </row>
    <row r="25" spans="1:12" ht="13.5" thickBot="1">
      <c r="A25" s="27" t="s">
        <v>16</v>
      </c>
      <c r="B25" s="43">
        <f t="shared" ref="B25:B28" si="4">+(B$21-B15)/B$22*100</f>
        <v>60.646687697160885</v>
      </c>
      <c r="C25" s="43">
        <f t="shared" ref="C25:E28" si="5">+(C15-C$20)/C$22*100</f>
        <v>20</v>
      </c>
      <c r="D25" s="43">
        <f t="shared" ref="C25:I25" si="6">+(D$21-D15)/D$22*100</f>
        <v>62.337662337662344</v>
      </c>
      <c r="E25" s="43">
        <f t="shared" si="5"/>
        <v>0</v>
      </c>
      <c r="F25" s="43">
        <f t="shared" si="6"/>
        <v>87.290502793296085</v>
      </c>
      <c r="G25" s="43">
        <f t="shared" ref="G25:H25" si="7">+(G15-G$20)/G$22*100</f>
        <v>73.509933774834437</v>
      </c>
      <c r="H25" s="43">
        <f t="shared" si="7"/>
        <v>100</v>
      </c>
      <c r="I25" s="43">
        <f t="shared" si="6"/>
        <v>0</v>
      </c>
      <c r="J25" s="39">
        <f t="shared" ref="J25:J28" si="8">+$B$13*B25+$C$13*C25+$D$13*$E$13*E25+$F$13*F25+$G$13*G25+$H$13*H25+$I$13*I25</f>
        <v>42.795394524843218</v>
      </c>
      <c r="K25" s="26"/>
    </row>
    <row r="26" spans="1:12" ht="13.5" thickBot="1">
      <c r="A26" s="27" t="s">
        <v>17</v>
      </c>
      <c r="B26" s="43">
        <f t="shared" si="4"/>
        <v>0</v>
      </c>
      <c r="C26" s="43">
        <f t="shared" si="5"/>
        <v>100</v>
      </c>
      <c r="D26" s="43">
        <f t="shared" ref="C26:I26" si="9">+(D$21-D16)/D$22*100</f>
        <v>100</v>
      </c>
      <c r="E26" s="43">
        <f t="shared" si="5"/>
        <v>100</v>
      </c>
      <c r="F26" s="43">
        <f t="shared" si="9"/>
        <v>0</v>
      </c>
      <c r="G26" s="43">
        <f t="shared" ref="G26:H26" si="10">+(G16-G$20)/G$22*100</f>
        <v>100</v>
      </c>
      <c r="H26" s="43">
        <f t="shared" si="10"/>
        <v>0</v>
      </c>
      <c r="I26" s="43">
        <f t="shared" si="9"/>
        <v>94.73684210526315</v>
      </c>
      <c r="J26" s="39">
        <f t="shared" si="8"/>
        <v>43.611842105263158</v>
      </c>
      <c r="K26" s="42"/>
    </row>
    <row r="27" spans="1:12" ht="13.5" thickBot="1">
      <c r="A27" s="27" t="s">
        <v>18</v>
      </c>
      <c r="B27" s="43">
        <f t="shared" si="4"/>
        <v>74.053627760252354</v>
      </c>
      <c r="C27" s="43">
        <f t="shared" si="5"/>
        <v>0</v>
      </c>
      <c r="D27" s="43">
        <f t="shared" ref="C27:I27" si="11">+(D$21-D17)/D$22*100</f>
        <v>0</v>
      </c>
      <c r="E27" s="43">
        <f t="shared" si="5"/>
        <v>0</v>
      </c>
      <c r="F27" s="43">
        <f t="shared" si="11"/>
        <v>86.522346368715091</v>
      </c>
      <c r="G27" s="43">
        <f t="shared" ref="G27:H27" si="12">+(G17-G$20)/G$22*100</f>
        <v>0</v>
      </c>
      <c r="H27" s="43">
        <f t="shared" si="12"/>
        <v>32.777777777777771</v>
      </c>
      <c r="I27" s="43">
        <f t="shared" si="11"/>
        <v>42.105263157894726</v>
      </c>
      <c r="J27" s="39">
        <f t="shared" si="8"/>
        <v>23.741155348218751</v>
      </c>
      <c r="K27" s="26"/>
    </row>
    <row r="28" spans="1:12" ht="13.5" thickBot="1">
      <c r="A28" s="27" t="s">
        <v>19</v>
      </c>
      <c r="B28" s="43">
        <f t="shared" si="4"/>
        <v>100</v>
      </c>
      <c r="C28" s="43">
        <f t="shared" si="5"/>
        <v>0</v>
      </c>
      <c r="D28" s="43">
        <f t="shared" ref="C28:I28" si="13">+(D$21-D18)/D$22*100</f>
        <v>85.714285714285722</v>
      </c>
      <c r="E28" s="43">
        <f t="shared" si="5"/>
        <v>0</v>
      </c>
      <c r="F28" s="43">
        <f t="shared" si="13"/>
        <v>100</v>
      </c>
      <c r="G28" s="43">
        <f t="shared" ref="G28:H28" si="14">+(G18-G$20)/G$22*100</f>
        <v>5.9602649006622421</v>
      </c>
      <c r="H28" s="43">
        <f t="shared" si="14"/>
        <v>36.111111111111107</v>
      </c>
      <c r="I28" s="43">
        <f t="shared" si="13"/>
        <v>97.368421052631589</v>
      </c>
      <c r="J28" s="39">
        <f t="shared" si="8"/>
        <v>32.12734305410325</v>
      </c>
      <c r="K28" s="26"/>
    </row>
    <row r="32" spans="1:12">
      <c r="A32" s="31"/>
      <c r="B32" s="31"/>
      <c r="C32" s="31"/>
      <c r="D32" s="31"/>
      <c r="E32" s="31"/>
      <c r="F32" s="31"/>
      <c r="G32" s="31"/>
      <c r="H32" s="31"/>
    </row>
  </sheetData>
  <mergeCells count="17">
    <mergeCell ref="A3:J3"/>
    <mergeCell ref="A4:J4"/>
    <mergeCell ref="A32:H32"/>
    <mergeCell ref="G8:G10"/>
    <mergeCell ref="H8:H10"/>
    <mergeCell ref="I8:I10"/>
    <mergeCell ref="A23:J23"/>
    <mergeCell ref="K8:K10"/>
    <mergeCell ref="B12:I12"/>
    <mergeCell ref="B7:I7"/>
    <mergeCell ref="J7:J18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  <ignoredErrors>
    <ignoredError sqref="B20:B21 C20:C21 D20:I21" formulaRange="1"/>
    <ignoredError sqref="C24:C28 D24:D28 F24:F28 E24:E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Radio Gnome Invisible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wwk</dc:creator>
  <cp:lastModifiedBy>wwk</cp:lastModifiedBy>
  <dcterms:created xsi:type="dcterms:W3CDTF">2008-01-02T18:39:17Z</dcterms:created>
  <dcterms:modified xsi:type="dcterms:W3CDTF">2008-01-02T21:25:59Z</dcterms:modified>
</cp:coreProperties>
</file>